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i\Desktop\"/>
    </mc:Choice>
  </mc:AlternateContent>
  <xr:revisionPtr revIDLastSave="0" documentId="10_ncr:100000_{A1D690B6-CE5A-4500-9377-D405B0048B3C}" xr6:coauthVersionLast="31" xr6:coauthVersionMax="31" xr10:uidLastSave="{00000000-0000-0000-0000-000000000000}"/>
  <bookViews>
    <workbookView xWindow="0" yWindow="0" windowWidth="8400" windowHeight="6720" xr2:uid="{AF931C6E-9879-4EC8-A0D6-F55CC96624E8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 s="1"/>
  <c r="G6" i="1" s="1"/>
  <c r="D27" i="1"/>
  <c r="E27" i="1"/>
  <c r="F27" i="1"/>
  <c r="G27" i="1"/>
  <c r="C27" i="1"/>
  <c r="C26" i="1"/>
  <c r="C28" i="1" s="1"/>
  <c r="C15" i="1"/>
  <c r="D6" i="1"/>
  <c r="C33" i="1"/>
  <c r="G8" i="1" l="1"/>
  <c r="D8" i="1"/>
  <c r="D9" i="1" s="1"/>
  <c r="D10" i="1" s="1"/>
  <c r="E8" i="1"/>
  <c r="E9" i="1" s="1"/>
  <c r="C8" i="1"/>
  <c r="G9" i="1" l="1"/>
  <c r="G10" i="1" s="1"/>
  <c r="F8" i="1"/>
  <c r="F9" i="1" s="1"/>
  <c r="D35" i="1"/>
  <c r="D20" i="1"/>
  <c r="E10" i="1"/>
  <c r="C9" i="1"/>
  <c r="C10" i="1" s="1"/>
  <c r="G20" i="1" l="1"/>
  <c r="G35" i="1"/>
  <c r="F10" i="1"/>
  <c r="C35" i="1"/>
  <c r="C20" i="1"/>
  <c r="C21" i="1" s="1"/>
  <c r="C23" i="1" s="1"/>
  <c r="E35" i="1"/>
  <c r="E20" i="1"/>
  <c r="F35" i="1" l="1"/>
  <c r="F20" i="1"/>
  <c r="C37" i="1"/>
  <c r="D39" i="1" l="1"/>
  <c r="D40" i="1" s="1"/>
  <c r="D33" i="1"/>
  <c r="D41" i="1" l="1"/>
  <c r="D36" i="1"/>
  <c r="D37" i="1" s="1"/>
  <c r="D14" i="1"/>
  <c r="D19" i="1"/>
  <c r="D21" i="1" s="1"/>
  <c r="D23" i="1" s="1"/>
  <c r="E33" i="1" l="1"/>
  <c r="E39" i="1"/>
  <c r="E40" i="1" s="1"/>
  <c r="D15" i="1"/>
  <c r="D26" i="1" s="1"/>
  <c r="D28" i="1" s="1"/>
  <c r="E14" i="1"/>
  <c r="E15" i="1" l="1"/>
  <c r="E26" i="1" s="1"/>
  <c r="E28" i="1" s="1"/>
  <c r="E36" i="1"/>
  <c r="E37" i="1" s="1"/>
  <c r="F33" i="1" s="1"/>
  <c r="E41" i="1"/>
  <c r="E19" i="1"/>
  <c r="E21" i="1" s="1"/>
  <c r="E23" i="1" s="1"/>
  <c r="F39" i="1" l="1"/>
  <c r="F40" i="1" s="1"/>
  <c r="F36" i="1" l="1"/>
  <c r="F37" i="1" s="1"/>
  <c r="F41" i="1"/>
  <c r="F19" i="1"/>
  <c r="F21" i="1" s="1"/>
  <c r="F23" i="1" s="1"/>
  <c r="F14" i="1"/>
  <c r="F15" i="1" l="1"/>
  <c r="F26" i="1" s="1"/>
  <c r="F28" i="1" s="1"/>
  <c r="G33" i="1"/>
  <c r="G39" i="1"/>
  <c r="G40" i="1" s="1"/>
  <c r="G36" i="1" l="1"/>
  <c r="G41" i="1"/>
  <c r="G19" i="1"/>
  <c r="G21" i="1" s="1"/>
  <c r="G23" i="1" s="1"/>
  <c r="G37" i="1"/>
  <c r="G14" i="1"/>
  <c r="G15" i="1" s="1"/>
  <c r="G26" i="1" s="1"/>
  <c r="G28" i="1" s="1"/>
</calcChain>
</file>

<file path=xl/sharedStrings.xml><?xml version="1.0" encoding="utf-8"?>
<sst xmlns="http://schemas.openxmlformats.org/spreadsheetml/2006/main" count="33" uniqueCount="30">
  <si>
    <t>Tulot</t>
  </si>
  <si>
    <t>Kulut</t>
  </si>
  <si>
    <t>Vero 20%</t>
  </si>
  <si>
    <t>Verotettava tulos</t>
  </si>
  <si>
    <t>Osakepääoma</t>
  </si>
  <si>
    <t>Nettotulos</t>
  </si>
  <si>
    <t>Vuosi</t>
  </si>
  <si>
    <t>Nettovarallisuus ja osingonjako esimerkki</t>
  </si>
  <si>
    <t>Myyntisaamiset</t>
  </si>
  <si>
    <t>Rahat ja pankkisaamiset</t>
  </si>
  <si>
    <t>Vastattavaa yhteensä</t>
  </si>
  <si>
    <t>Oma pääoma</t>
  </si>
  <si>
    <t>Edellisten tilikausien voitto</t>
  </si>
  <si>
    <t>Osingonjako</t>
  </si>
  <si>
    <t>Tilikauden voitto</t>
  </si>
  <si>
    <t>Velat</t>
  </si>
  <si>
    <t>Oma pääoma yhteensä</t>
  </si>
  <si>
    <t>Vastaavaa yhteensä</t>
  </si>
  <si>
    <t>Nettovarallisuus (varat - velat)</t>
  </si>
  <si>
    <t>Varat</t>
  </si>
  <si>
    <t>Nettovarallisuus</t>
  </si>
  <si>
    <t>Tase</t>
  </si>
  <si>
    <t>Nettovarallisuus kertyy seuraavasti</t>
  </si>
  <si>
    <t>Tilikauden alussa nettovarallisuus</t>
  </si>
  <si>
    <t>Tilikauden lopussa nettovarallisuus / oma pääoma</t>
  </si>
  <si>
    <t>Vero 7,5% osingosta</t>
  </si>
  <si>
    <t>Netto-osinko osakkaalle</t>
  </si>
  <si>
    <t>Tuloslaskelma</t>
  </si>
  <si>
    <t>Brutto-osinko 8% nettovarallisuudesta</t>
  </si>
  <si>
    <t>Huomio! Laskuri laskee myös tappiollisesta tuloksesta tuloveron.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</si>
</sst>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5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3" fontId="0" fillId="0" borderId="0" xfId="0" applyNumberFormat="1"/>
    <xf numFmtId="0" fontId="1" fillId="0" borderId="1" xfId="0" applyFont="1" applyBorder="1"/>
    <xf numFmtId="165" fontId="0" fillId="0" borderId="0" xfId="1" applyNumberFormat="1" applyFont="1"/>
    <xf numFmtId="165" fontId="1" fillId="0" borderId="0" xfId="1" applyNumberFormat="1" applyFont="1"/>
    <xf numFmtId="0" fontId="0" fillId="0" borderId="1" xfId="0" applyBorder="1"/>
    <xf numFmtId="165" fontId="0" fillId="0" borderId="1" xfId="1" applyNumberFormat="1" applyFont="1" applyBorder="1"/>
    <xf numFmtId="0" fontId="1" fillId="0" borderId="0" xfId="0" applyFont="1" applyAlignment="1">
      <alignment wrapText="1"/>
    </xf>
    <xf numFmtId="165" fontId="0" fillId="0" borderId="0" xfId="1" applyNumberFormat="1" applyFont="1" applyAlignment="1"/>
    <xf numFmtId="165" fontId="1" fillId="0" borderId="0" xfId="1" applyNumberFormat="1" applyFont="1" applyAlignment="1"/>
    <xf numFmtId="0" fontId="1" fillId="0" borderId="1" xfId="0" applyFont="1" applyBorder="1" applyAlignment="1">
      <alignment horizontal="center"/>
    </xf>
    <xf numFmtId="0" fontId="3" fillId="0" borderId="2" xfId="0" applyFont="1" applyBorder="1"/>
    <xf numFmtId="165" fontId="3" fillId="0" borderId="2" xfId="1" applyNumberFormat="1" applyFont="1" applyBorder="1"/>
    <xf numFmtId="0" fontId="0" fillId="0" borderId="0" xfId="0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1B407-4F61-4698-8976-E9B52A5916BD}">
  <dimension ref="B2:G44"/>
  <sheetViews>
    <sheetView showGridLines="0" tabSelected="1" zoomScale="140" zoomScaleNormal="140" workbookViewId="0">
      <selection activeCell="E2" sqref="E2"/>
    </sheetView>
  </sheetViews>
  <sheetFormatPr defaultRowHeight="15" x14ac:dyDescent="0.25"/>
  <cols>
    <col min="1" max="1" width="4.5703125" customWidth="1"/>
    <col min="2" max="2" width="30.140625" customWidth="1"/>
    <col min="3" max="3" width="11.5703125" customWidth="1"/>
    <col min="4" max="5" width="12.7109375" bestFit="1" customWidth="1"/>
    <col min="6" max="7" width="13.85546875" bestFit="1" customWidth="1"/>
  </cols>
  <sheetData>
    <row r="2" spans="2:7" x14ac:dyDescent="0.25">
      <c r="B2" s="3" t="s">
        <v>7</v>
      </c>
      <c r="E2" t="s">
        <v>29</v>
      </c>
    </row>
    <row r="4" spans="2:7" x14ac:dyDescent="0.25">
      <c r="B4" s="3" t="s">
        <v>27</v>
      </c>
    </row>
    <row r="5" spans="2:7" x14ac:dyDescent="0.25">
      <c r="B5" s="5" t="s">
        <v>6</v>
      </c>
      <c r="C5" s="13">
        <v>2018</v>
      </c>
      <c r="D5" s="13">
        <v>2019</v>
      </c>
      <c r="E5" s="13">
        <v>2020</v>
      </c>
      <c r="F5" s="13">
        <v>2021</v>
      </c>
      <c r="G5" s="13">
        <v>2022</v>
      </c>
    </row>
    <row r="6" spans="2:7" x14ac:dyDescent="0.25">
      <c r="B6" t="s">
        <v>0</v>
      </c>
      <c r="C6" s="6">
        <v>80000</v>
      </c>
      <c r="D6" s="6">
        <f>C6*1.05</f>
        <v>84000</v>
      </c>
      <c r="E6" s="6">
        <f t="shared" ref="E6:G6" si="0">D6*1.05</f>
        <v>88200</v>
      </c>
      <c r="F6" s="6">
        <f t="shared" si="0"/>
        <v>92610</v>
      </c>
      <c r="G6" s="6">
        <f t="shared" si="0"/>
        <v>97240.5</v>
      </c>
    </row>
    <row r="7" spans="2:7" x14ac:dyDescent="0.25">
      <c r="B7" t="s">
        <v>1</v>
      </c>
      <c r="C7" s="6">
        <v>-50000</v>
      </c>
      <c r="D7" s="6">
        <v>-50000</v>
      </c>
      <c r="E7" s="6">
        <v>-50000</v>
      </c>
      <c r="F7" s="6">
        <v>-50000</v>
      </c>
      <c r="G7" s="6">
        <v>-50000</v>
      </c>
    </row>
    <row r="8" spans="2:7" x14ac:dyDescent="0.25">
      <c r="B8" t="s">
        <v>3</v>
      </c>
      <c r="C8" s="6">
        <f>C6+C7</f>
        <v>30000</v>
      </c>
      <c r="D8" s="6">
        <f t="shared" ref="D8:G8" si="1">D6+D7</f>
        <v>34000</v>
      </c>
      <c r="E8" s="6">
        <f t="shared" si="1"/>
        <v>38200</v>
      </c>
      <c r="F8" s="6">
        <f t="shared" si="1"/>
        <v>42610</v>
      </c>
      <c r="G8" s="6">
        <f t="shared" si="1"/>
        <v>47240.5</v>
      </c>
    </row>
    <row r="9" spans="2:7" x14ac:dyDescent="0.25">
      <c r="B9" s="8" t="s">
        <v>2</v>
      </c>
      <c r="C9" s="9">
        <f>-C8*0.2</f>
        <v>-6000</v>
      </c>
      <c r="D9" s="9">
        <f t="shared" ref="D9:G9" si="2">-D8*0.2</f>
        <v>-6800</v>
      </c>
      <c r="E9" s="9">
        <f t="shared" si="2"/>
        <v>-7640</v>
      </c>
      <c r="F9" s="9">
        <f t="shared" si="2"/>
        <v>-8522</v>
      </c>
      <c r="G9" s="9">
        <f t="shared" si="2"/>
        <v>-9448.1</v>
      </c>
    </row>
    <row r="10" spans="2:7" x14ac:dyDescent="0.25">
      <c r="B10" s="3" t="s">
        <v>5</v>
      </c>
      <c r="C10" s="7">
        <f>C8+C9</f>
        <v>24000</v>
      </c>
      <c r="D10" s="7">
        <f t="shared" ref="D10:G10" si="3">D8+D9</f>
        <v>27200</v>
      </c>
      <c r="E10" s="7">
        <f t="shared" si="3"/>
        <v>30560</v>
      </c>
      <c r="F10" s="7">
        <f t="shared" si="3"/>
        <v>34088</v>
      </c>
      <c r="G10" s="7">
        <f t="shared" si="3"/>
        <v>37792.400000000001</v>
      </c>
    </row>
    <row r="11" spans="2:7" x14ac:dyDescent="0.25">
      <c r="C11" s="6"/>
      <c r="D11" s="6"/>
      <c r="E11" s="6"/>
      <c r="F11" s="6"/>
      <c r="G11" s="6"/>
    </row>
    <row r="12" spans="2:7" x14ac:dyDescent="0.25">
      <c r="B12" s="3" t="s">
        <v>21</v>
      </c>
      <c r="C12" s="6"/>
      <c r="D12" s="6"/>
      <c r="E12" s="6"/>
      <c r="F12" s="6"/>
      <c r="G12" s="6"/>
    </row>
    <row r="13" spans="2:7" x14ac:dyDescent="0.25">
      <c r="B13" t="s">
        <v>8</v>
      </c>
      <c r="C13" s="6">
        <v>5000</v>
      </c>
      <c r="D13" s="6">
        <v>5000</v>
      </c>
      <c r="E13" s="6">
        <v>5000</v>
      </c>
      <c r="F13" s="6">
        <v>5000</v>
      </c>
      <c r="G13" s="6">
        <v>5000</v>
      </c>
    </row>
    <row r="14" spans="2:7" x14ac:dyDescent="0.25">
      <c r="B14" s="8" t="s">
        <v>9</v>
      </c>
      <c r="C14" s="9">
        <v>26500</v>
      </c>
      <c r="D14" s="9">
        <f>C14+D10-D39</f>
        <v>51580</v>
      </c>
      <c r="E14" s="9">
        <f t="shared" ref="E14:G14" si="4">D14+E10-E39</f>
        <v>78013.600000000006</v>
      </c>
      <c r="F14" s="9">
        <f t="shared" si="4"/>
        <v>105860.512</v>
      </c>
      <c r="G14" s="9">
        <f t="shared" si="4"/>
        <v>135184.07104000001</v>
      </c>
    </row>
    <row r="15" spans="2:7" x14ac:dyDescent="0.25">
      <c r="B15" s="3" t="s">
        <v>17</v>
      </c>
      <c r="C15" s="7">
        <f>SUM(C13:C14)</f>
        <v>31500</v>
      </c>
      <c r="D15" s="7">
        <f t="shared" ref="D15:G15" si="5">SUM(D13:D14)</f>
        <v>56580</v>
      </c>
      <c r="E15" s="7">
        <f t="shared" si="5"/>
        <v>83013.600000000006</v>
      </c>
      <c r="F15" s="7">
        <f t="shared" si="5"/>
        <v>110860.512</v>
      </c>
      <c r="G15" s="7">
        <f t="shared" si="5"/>
        <v>140184.07104000001</v>
      </c>
    </row>
    <row r="16" spans="2:7" x14ac:dyDescent="0.25">
      <c r="C16" s="6"/>
      <c r="D16" s="6"/>
      <c r="E16" s="6"/>
      <c r="F16" s="6"/>
      <c r="G16" s="6"/>
    </row>
    <row r="17" spans="2:7" x14ac:dyDescent="0.25">
      <c r="B17" s="3" t="s">
        <v>11</v>
      </c>
      <c r="C17" s="6"/>
      <c r="D17" s="6"/>
      <c r="E17" s="6"/>
      <c r="F17" s="6"/>
      <c r="G17" s="6"/>
    </row>
    <row r="18" spans="2:7" x14ac:dyDescent="0.25">
      <c r="B18" t="s">
        <v>4</v>
      </c>
      <c r="C18" s="6">
        <v>2500</v>
      </c>
      <c r="D18" s="6">
        <v>2500</v>
      </c>
      <c r="E18" s="6">
        <v>2500</v>
      </c>
      <c r="F18" s="6">
        <v>2500</v>
      </c>
      <c r="G18" s="6">
        <v>2500</v>
      </c>
    </row>
    <row r="19" spans="2:7" x14ac:dyDescent="0.25">
      <c r="B19" t="s">
        <v>12</v>
      </c>
      <c r="C19" s="6">
        <v>0</v>
      </c>
      <c r="D19" s="6">
        <f>C35-D39</f>
        <v>21880</v>
      </c>
      <c r="E19" s="6">
        <f>D35-E39+D19</f>
        <v>44953.599999999999</v>
      </c>
      <c r="F19" s="6">
        <f t="shared" ref="F19:G19" si="6">E35-F39+E19</f>
        <v>69272.512000000002</v>
      </c>
      <c r="G19" s="6">
        <f t="shared" si="6"/>
        <v>94891.671040000001</v>
      </c>
    </row>
    <row r="20" spans="2:7" x14ac:dyDescent="0.25">
      <c r="B20" s="8" t="s">
        <v>14</v>
      </c>
      <c r="C20" s="9">
        <f>+C10</f>
        <v>24000</v>
      </c>
      <c r="D20" s="9">
        <f t="shared" ref="D20:G20" si="7">+D10</f>
        <v>27200</v>
      </c>
      <c r="E20" s="9">
        <f t="shared" si="7"/>
        <v>30560</v>
      </c>
      <c r="F20" s="9">
        <f t="shared" si="7"/>
        <v>34088</v>
      </c>
      <c r="G20" s="9">
        <f t="shared" si="7"/>
        <v>37792.400000000001</v>
      </c>
    </row>
    <row r="21" spans="2:7" x14ac:dyDescent="0.25">
      <c r="B21" s="14" t="s">
        <v>16</v>
      </c>
      <c r="C21" s="15">
        <f>SUM(C18:C20)</f>
        <v>26500</v>
      </c>
      <c r="D21" s="15">
        <f t="shared" ref="D21:G21" si="8">SUM(D18:D20)</f>
        <v>51580</v>
      </c>
      <c r="E21" s="15">
        <f t="shared" si="8"/>
        <v>78013.600000000006</v>
      </c>
      <c r="F21" s="15">
        <f t="shared" si="8"/>
        <v>105860.512</v>
      </c>
      <c r="G21" s="15">
        <f t="shared" si="8"/>
        <v>135184.07104000001</v>
      </c>
    </row>
    <row r="22" spans="2:7" x14ac:dyDescent="0.25">
      <c r="B22" s="8" t="s">
        <v>15</v>
      </c>
      <c r="C22" s="9">
        <v>5000</v>
      </c>
      <c r="D22" s="9">
        <v>5000</v>
      </c>
      <c r="E22" s="9">
        <v>5000</v>
      </c>
      <c r="F22" s="9">
        <v>5000</v>
      </c>
      <c r="G22" s="9">
        <v>5000</v>
      </c>
    </row>
    <row r="23" spans="2:7" x14ac:dyDescent="0.25">
      <c r="B23" s="3" t="s">
        <v>10</v>
      </c>
      <c r="C23" s="7">
        <f>SUM(C21:C22)</f>
        <v>31500</v>
      </c>
      <c r="D23" s="7">
        <f t="shared" ref="D23:G23" si="9">SUM(D21:D22)</f>
        <v>56580</v>
      </c>
      <c r="E23" s="7">
        <f t="shared" si="9"/>
        <v>83013.600000000006</v>
      </c>
      <c r="F23" s="7">
        <f t="shared" si="9"/>
        <v>110860.512</v>
      </c>
      <c r="G23" s="7">
        <f t="shared" si="9"/>
        <v>140184.07104000001</v>
      </c>
    </row>
    <row r="24" spans="2:7" x14ac:dyDescent="0.25">
      <c r="C24" s="6"/>
      <c r="D24" s="6"/>
      <c r="E24" s="6"/>
      <c r="F24" s="6"/>
      <c r="G24" s="6"/>
    </row>
    <row r="25" spans="2:7" x14ac:dyDescent="0.25">
      <c r="B25" s="3" t="s">
        <v>18</v>
      </c>
      <c r="C25" s="6"/>
      <c r="D25" s="6"/>
      <c r="E25" s="6"/>
      <c r="F25" s="6"/>
      <c r="G25" s="6"/>
    </row>
    <row r="26" spans="2:7" x14ac:dyDescent="0.25">
      <c r="B26" t="s">
        <v>19</v>
      </c>
      <c r="C26" s="6">
        <f>C15</f>
        <v>31500</v>
      </c>
      <c r="D26" s="6">
        <f t="shared" ref="D26:G26" si="10">D15</f>
        <v>56580</v>
      </c>
      <c r="E26" s="6">
        <f t="shared" si="10"/>
        <v>83013.600000000006</v>
      </c>
      <c r="F26" s="6">
        <f t="shared" si="10"/>
        <v>110860.512</v>
      </c>
      <c r="G26" s="6">
        <f t="shared" si="10"/>
        <v>140184.07104000001</v>
      </c>
    </row>
    <row r="27" spans="2:7" x14ac:dyDescent="0.25">
      <c r="B27" s="8" t="s">
        <v>15</v>
      </c>
      <c r="C27" s="9">
        <f>C22</f>
        <v>5000</v>
      </c>
      <c r="D27" s="9">
        <f t="shared" ref="D27:G27" si="11">D22</f>
        <v>5000</v>
      </c>
      <c r="E27" s="9">
        <f t="shared" si="11"/>
        <v>5000</v>
      </c>
      <c r="F27" s="9">
        <f t="shared" si="11"/>
        <v>5000</v>
      </c>
      <c r="G27" s="9">
        <f t="shared" si="11"/>
        <v>5000</v>
      </c>
    </row>
    <row r="28" spans="2:7" x14ac:dyDescent="0.25">
      <c r="B28" s="3" t="s">
        <v>20</v>
      </c>
      <c r="C28" s="7">
        <f>C26-C27</f>
        <v>26500</v>
      </c>
      <c r="D28" s="7">
        <f t="shared" ref="D28:G28" si="12">D26-D27</f>
        <v>51580</v>
      </c>
      <c r="E28" s="7">
        <f t="shared" si="12"/>
        <v>78013.600000000006</v>
      </c>
      <c r="F28" s="7">
        <f t="shared" si="12"/>
        <v>105860.512</v>
      </c>
      <c r="G28" s="7">
        <f t="shared" si="12"/>
        <v>135184.07104000001</v>
      </c>
    </row>
    <row r="29" spans="2:7" x14ac:dyDescent="0.25">
      <c r="C29" s="6"/>
      <c r="D29" s="6"/>
      <c r="E29" s="6"/>
      <c r="F29" s="6"/>
      <c r="G29" s="6"/>
    </row>
    <row r="30" spans="2:7" x14ac:dyDescent="0.25">
      <c r="C30" s="6"/>
      <c r="D30" s="6"/>
      <c r="E30" s="6"/>
      <c r="F30" s="6"/>
      <c r="G30" s="6"/>
    </row>
    <row r="31" spans="2:7" x14ac:dyDescent="0.25">
      <c r="B31" s="3" t="s">
        <v>22</v>
      </c>
      <c r="C31" s="6"/>
      <c r="D31" s="6"/>
      <c r="E31" s="6"/>
      <c r="F31" s="6"/>
      <c r="G31" s="6"/>
    </row>
    <row r="32" spans="2:7" x14ac:dyDescent="0.25">
      <c r="C32" s="6"/>
      <c r="D32" s="6"/>
      <c r="E32" s="6"/>
      <c r="F32" s="6"/>
      <c r="G32" s="6"/>
    </row>
    <row r="33" spans="2:7" x14ac:dyDescent="0.25">
      <c r="B33" t="s">
        <v>23</v>
      </c>
      <c r="C33" s="6">
        <f>C34</f>
        <v>2500</v>
      </c>
      <c r="D33" s="6">
        <f>C37</f>
        <v>26500</v>
      </c>
      <c r="E33" s="6">
        <f t="shared" ref="E33:G33" si="13">D37</f>
        <v>51580</v>
      </c>
      <c r="F33" s="6">
        <f t="shared" si="13"/>
        <v>78013.600000000006</v>
      </c>
      <c r="G33" s="6">
        <f t="shared" si="13"/>
        <v>105860.512</v>
      </c>
    </row>
    <row r="34" spans="2:7" x14ac:dyDescent="0.25">
      <c r="B34" t="s">
        <v>4</v>
      </c>
      <c r="C34" s="6">
        <v>2500</v>
      </c>
      <c r="D34" s="6"/>
      <c r="E34" s="6"/>
      <c r="F34" s="6"/>
      <c r="G34" s="6"/>
    </row>
    <row r="35" spans="2:7" x14ac:dyDescent="0.25">
      <c r="B35" t="s">
        <v>5</v>
      </c>
      <c r="C35" s="6">
        <f>C10</f>
        <v>24000</v>
      </c>
      <c r="D35" s="6">
        <f>D10</f>
        <v>27200</v>
      </c>
      <c r="E35" s="6">
        <f>E10</f>
        <v>30560</v>
      </c>
      <c r="F35" s="6">
        <f>F10</f>
        <v>34088</v>
      </c>
      <c r="G35" s="6">
        <f>G10</f>
        <v>37792.400000000001</v>
      </c>
    </row>
    <row r="36" spans="2:7" x14ac:dyDescent="0.25">
      <c r="B36" s="8" t="s">
        <v>13</v>
      </c>
      <c r="C36" s="9"/>
      <c r="D36" s="9">
        <f>-D39</f>
        <v>-2120</v>
      </c>
      <c r="E36" s="9">
        <f t="shared" ref="E36:G36" si="14">-E39</f>
        <v>-4126.3999999999996</v>
      </c>
      <c r="F36" s="9">
        <f t="shared" si="14"/>
        <v>-6241.0880000000006</v>
      </c>
      <c r="G36" s="9">
        <f t="shared" si="14"/>
        <v>-8468.8409599999995</v>
      </c>
    </row>
    <row r="37" spans="2:7" ht="30" x14ac:dyDescent="0.25">
      <c r="B37" s="10" t="s">
        <v>24</v>
      </c>
      <c r="C37" s="7">
        <f>C34+C35</f>
        <v>26500</v>
      </c>
      <c r="D37" s="7">
        <f>SUM(D33:D36)</f>
        <v>51580</v>
      </c>
      <c r="E37" s="7">
        <f t="shared" ref="E37:G37" si="15">SUM(E33:E36)</f>
        <v>78013.600000000006</v>
      </c>
      <c r="F37" s="7">
        <f t="shared" si="15"/>
        <v>105860.512</v>
      </c>
      <c r="G37" s="7">
        <f t="shared" si="15"/>
        <v>135184.07104000001</v>
      </c>
    </row>
    <row r="39" spans="2:7" ht="30" x14ac:dyDescent="0.25">
      <c r="B39" s="16" t="s">
        <v>28</v>
      </c>
      <c r="D39" s="11">
        <f>C37*0.08</f>
        <v>2120</v>
      </c>
      <c r="E39" s="11">
        <f t="shared" ref="E39:G39" si="16">D37*0.08</f>
        <v>4126.3999999999996</v>
      </c>
      <c r="F39" s="11">
        <f t="shared" si="16"/>
        <v>6241.0880000000006</v>
      </c>
      <c r="G39" s="11">
        <f t="shared" si="16"/>
        <v>8468.8409599999995</v>
      </c>
    </row>
    <row r="40" spans="2:7" x14ac:dyDescent="0.25">
      <c r="B40" s="1" t="s">
        <v>25</v>
      </c>
      <c r="D40" s="11">
        <f>-D39*0.075</f>
        <v>-159</v>
      </c>
      <c r="E40" s="11">
        <f t="shared" ref="E40:G40" si="17">-E39*0.075</f>
        <v>-309.47999999999996</v>
      </c>
      <c r="F40" s="11">
        <f t="shared" si="17"/>
        <v>-468.08160000000004</v>
      </c>
      <c r="G40" s="11">
        <f t="shared" si="17"/>
        <v>-635.16307199999994</v>
      </c>
    </row>
    <row r="41" spans="2:7" x14ac:dyDescent="0.25">
      <c r="B41" s="2" t="s">
        <v>26</v>
      </c>
      <c r="D41" s="12">
        <f>D39*0.925</f>
        <v>1961</v>
      </c>
      <c r="E41" s="12">
        <f>E39*0.925</f>
        <v>3816.92</v>
      </c>
      <c r="F41" s="12">
        <f>F39*0.925</f>
        <v>5773.0064000000011</v>
      </c>
      <c r="G41" s="12">
        <f>G39*0.925</f>
        <v>7833.6778880000002</v>
      </c>
    </row>
    <row r="44" spans="2:7" x14ac:dyDescent="0.25">
      <c r="C44" s="4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Pasi Tasanen</dc:creator>
  <cp:lastModifiedBy>Pasi Tasanen</cp:lastModifiedBy>
  <dcterms:created xsi:type="dcterms:W3CDTF">2018-08-16T10:06:39Z</dcterms:created>
  <dcterms:modified xsi:type="dcterms:W3CDTF">2018-08-20T05:28:47Z</dcterms:modified>
</cp:coreProperties>
</file>